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52511"/>
</workbook>
</file>

<file path=xl/calcChain.xml><?xml version="1.0" encoding="utf-8"?>
<calcChain xmlns="http://schemas.openxmlformats.org/spreadsheetml/2006/main">
  <c r="B41" i="1" l="1"/>
  <c r="K39" i="1"/>
  <c r="J39" i="1"/>
  <c r="I39" i="1"/>
  <c r="C39" i="1"/>
  <c r="B39" i="1"/>
  <c r="B38" i="1"/>
  <c r="B37" i="1"/>
  <c r="B36" i="1"/>
  <c r="B35" i="1"/>
  <c r="B34" i="1"/>
  <c r="B33" i="1"/>
  <c r="B30" i="1"/>
  <c r="K28" i="1"/>
  <c r="J28" i="1"/>
  <c r="I28" i="1"/>
  <c r="C28" i="1"/>
  <c r="B28" i="1"/>
  <c r="B27" i="1"/>
  <c r="B26" i="1"/>
  <c r="B25" i="1"/>
  <c r="B24" i="1"/>
  <c r="B23" i="1"/>
  <c r="B22" i="1"/>
  <c r="B19" i="1" l="1"/>
  <c r="H17" i="1"/>
  <c r="D17" i="1"/>
  <c r="K17" i="1"/>
  <c r="J17" i="1"/>
  <c r="I17" i="1"/>
  <c r="C17" i="1"/>
  <c r="B17" i="1" s="1"/>
  <c r="H16" i="1"/>
  <c r="D16" i="1"/>
  <c r="B16" i="1" s="1"/>
  <c r="H15" i="1"/>
  <c r="D15" i="1"/>
  <c r="B15" i="1" s="1"/>
  <c r="H14" i="1"/>
  <c r="D14" i="1"/>
  <c r="D13" i="1"/>
  <c r="H13" i="1"/>
  <c r="B14" i="1"/>
  <c r="H12" i="1"/>
  <c r="H11" i="1"/>
  <c r="D12" i="1"/>
  <c r="B12" i="1" s="1"/>
  <c r="D11" i="1"/>
  <c r="B11" i="1" s="1"/>
  <c r="B13" i="1" l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<sst xmlns="http://schemas.openxmlformats.org/spreadsheetml/2006/main" count="44" uniqueCount="28">
  <si>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</si>
  <si>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</si>
  <si>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</si>
  <si>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</si>
  <si>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</si>
  <si>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</si>
  <si>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2017 г.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</si>
  <si>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</si>
  <si>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</si>
  <si>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</si>
  <si>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</si>
  <si>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</si>
  <si>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</si>
  <si>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</si>
  <si>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</si>
  <si>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</si>
  <si>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</si>
  <si>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</si>
  <si>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</si>
  <si>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</si>
  <si>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</si>
  <si>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</si>
  <si>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</si>
  <si>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 xml:space="preserve">II. Расшифровка расходов по финансово-хозяйственной деятельности ОАО «Аэропорт Курган» </t>
  </si>
  <si>
    <t>Форма №2</t>
  </si>
  <si>
    <t>Аморти-зация</t>
  </si>
  <si>
    <t>2018 г.</t>
  </si>
  <si>
    <t>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</si>
</sst>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8" workbookViewId="0">
      <pane xSplit="4245" ySplit="4035" activePane="bottomRight"/>
      <selection activeCell="A8" sqref="A8"/>
      <selection pane="topRight" activeCell="E8" sqref="E8"/>
      <selection pane="bottomLeft" activeCell="A15" sqref="A15"/>
      <selection pane="bottomRight" activeCell="O38" sqref="O38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14" t="s">
        <v>24</v>
      </c>
      <c r="L1" s="14"/>
    </row>
    <row r="2" spans="1:12" ht="15.75" x14ac:dyDescent="0.25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A4" s="13" t="s">
        <v>23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7" spans="1:12" ht="27.6" customHeight="1" x14ac:dyDescent="0.25">
      <c r="A7" s="12" t="s">
        <v>20</v>
      </c>
      <c r="B7" s="15" t="s">
        <v>0</v>
      </c>
      <c r="C7" s="15" t="s">
        <v>1</v>
      </c>
      <c r="D7" s="15"/>
      <c r="E7" s="15"/>
      <c r="F7" s="15"/>
      <c r="G7" s="15"/>
      <c r="H7" s="15"/>
      <c r="I7" s="15"/>
      <c r="J7" s="15"/>
      <c r="K7" s="15"/>
      <c r="L7" s="15"/>
    </row>
    <row r="8" spans="1:12" ht="189" x14ac:dyDescent="0.25">
      <c r="A8" s="12"/>
      <c r="B8" s="15"/>
      <c r="C8" s="1" t="s">
        <v>16</v>
      </c>
      <c r="D8" s="1" t="s">
        <v>15</v>
      </c>
      <c r="E8" s="1" t="s">
        <v>2</v>
      </c>
      <c r="F8" s="1" t="s">
        <v>17</v>
      </c>
      <c r="G8" s="1" t="s">
        <v>25</v>
      </c>
      <c r="H8" s="1" t="s">
        <v>18</v>
      </c>
      <c r="I8" s="1" t="s">
        <v>19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12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7</v>
      </c>
      <c r="B11" s="5">
        <f>SUM(C11:L11)</f>
        <v>32746</v>
      </c>
      <c r="C11" s="6">
        <v>0</v>
      </c>
      <c r="D11" s="5">
        <f>3116+375</f>
        <v>3491</v>
      </c>
      <c r="E11" s="5">
        <v>14458</v>
      </c>
      <c r="F11" s="5">
        <v>4358</v>
      </c>
      <c r="G11" s="5">
        <v>745</v>
      </c>
      <c r="H11" s="5">
        <f>4468+310+67+874+1886</f>
        <v>7605</v>
      </c>
      <c r="I11" s="5">
        <v>0</v>
      </c>
      <c r="J11" s="5">
        <v>0</v>
      </c>
      <c r="K11" s="5">
        <v>0</v>
      </c>
      <c r="L11" s="5">
        <v>2089</v>
      </c>
    </row>
    <row r="12" spans="1:12" ht="31.5" x14ac:dyDescent="0.25">
      <c r="A12" s="1" t="s">
        <v>8</v>
      </c>
      <c r="B12" s="5">
        <f>SUM(C12:L12)</f>
        <v>8515</v>
      </c>
      <c r="C12" s="5">
        <v>0</v>
      </c>
      <c r="D12" s="5">
        <f>1335+2373</f>
        <v>3708</v>
      </c>
      <c r="E12" s="5">
        <v>2213</v>
      </c>
      <c r="F12" s="5">
        <v>667</v>
      </c>
      <c r="G12" s="5">
        <v>834</v>
      </c>
      <c r="H12" s="5">
        <f>257+29+11+207+304</f>
        <v>808</v>
      </c>
      <c r="I12" s="5">
        <v>0</v>
      </c>
      <c r="J12" s="5">
        <v>0</v>
      </c>
      <c r="K12" s="5">
        <v>0</v>
      </c>
      <c r="L12" s="5">
        <v>285</v>
      </c>
    </row>
    <row r="13" spans="1:12" ht="31.5" x14ac:dyDescent="0.25">
      <c r="A13" s="1" t="s">
        <v>9</v>
      </c>
      <c r="B13" s="5">
        <f t="shared" ref="B13:B16" si="0">SUM(C13:L13)</f>
        <v>21830</v>
      </c>
      <c r="C13" s="5">
        <v>0</v>
      </c>
      <c r="D13" s="5">
        <f>1154+223</f>
        <v>1377</v>
      </c>
      <c r="E13" s="7">
        <v>10544</v>
      </c>
      <c r="F13" s="5">
        <v>3178</v>
      </c>
      <c r="G13" s="5">
        <v>2824</v>
      </c>
      <c r="H13" s="5">
        <f>1422+112+31+290+1302</f>
        <v>3157</v>
      </c>
      <c r="I13" s="5">
        <v>0</v>
      </c>
      <c r="J13" s="5">
        <v>0</v>
      </c>
      <c r="K13" s="5">
        <v>0</v>
      </c>
      <c r="L13" s="5">
        <v>750</v>
      </c>
    </row>
    <row r="14" spans="1:12" ht="15.75" x14ac:dyDescent="0.25">
      <c r="A14" s="1" t="s">
        <v>10</v>
      </c>
      <c r="B14" s="5">
        <f t="shared" si="0"/>
        <v>5045</v>
      </c>
      <c r="C14" s="5">
        <v>0</v>
      </c>
      <c r="D14" s="5">
        <f>289+22</f>
        <v>311</v>
      </c>
      <c r="E14" s="5">
        <v>2824</v>
      </c>
      <c r="F14" s="5">
        <v>851</v>
      </c>
      <c r="G14" s="5">
        <v>210</v>
      </c>
      <c r="H14" s="5">
        <f>169+30+7+89+384</f>
        <v>679</v>
      </c>
      <c r="I14" s="5"/>
      <c r="J14" s="5"/>
      <c r="K14" s="5"/>
      <c r="L14" s="5">
        <v>170</v>
      </c>
    </row>
    <row r="15" spans="1:12" ht="47.25" x14ac:dyDescent="0.25">
      <c r="A15" s="1" t="s">
        <v>11</v>
      </c>
      <c r="B15" s="5">
        <f t="shared" si="0"/>
        <v>4789</v>
      </c>
      <c r="C15" s="5">
        <v>0</v>
      </c>
      <c r="D15" s="5">
        <f>773+17</f>
        <v>790</v>
      </c>
      <c r="E15" s="5">
        <v>2280</v>
      </c>
      <c r="F15" s="5">
        <v>687</v>
      </c>
      <c r="G15" s="5">
        <v>131</v>
      </c>
      <c r="H15" s="5">
        <f>373+19+15+38+294</f>
        <v>739</v>
      </c>
      <c r="I15" s="5">
        <v>0</v>
      </c>
      <c r="J15" s="5">
        <v>0</v>
      </c>
      <c r="K15" s="5">
        <v>0</v>
      </c>
      <c r="L15" s="5">
        <v>162</v>
      </c>
    </row>
    <row r="16" spans="1:12" ht="31.5" x14ac:dyDescent="0.25">
      <c r="A16" s="1" t="s">
        <v>12</v>
      </c>
      <c r="B16" s="5">
        <f t="shared" si="0"/>
        <v>4470</v>
      </c>
      <c r="C16" s="5">
        <v>0</v>
      </c>
      <c r="D16" s="5">
        <f>109+11</f>
        <v>120</v>
      </c>
      <c r="E16" s="5">
        <v>1627</v>
      </c>
      <c r="F16" s="5">
        <v>490</v>
      </c>
      <c r="G16" s="5">
        <v>84</v>
      </c>
      <c r="H16" s="5">
        <f>1557+54+3+65+322</f>
        <v>2001</v>
      </c>
      <c r="I16" s="5">
        <v>0</v>
      </c>
      <c r="J16" s="5">
        <v>0</v>
      </c>
      <c r="K16" s="5">
        <v>0</v>
      </c>
      <c r="L16" s="5">
        <v>148</v>
      </c>
    </row>
    <row r="17" spans="1:12" ht="16.149999999999999" customHeight="1" x14ac:dyDescent="0.25">
      <c r="A17" s="22" t="s">
        <v>13</v>
      </c>
      <c r="B17" s="23">
        <f>SUM(C17:L18)</f>
        <v>92343</v>
      </c>
      <c r="C17" s="21">
        <f t="shared" ref="C17:K17" si="1">SUM(C11:C16)</f>
        <v>0</v>
      </c>
      <c r="D17" s="24">
        <f>9214+3276</f>
        <v>12490</v>
      </c>
      <c r="E17" s="24">
        <v>41434</v>
      </c>
      <c r="F17" s="24">
        <v>12488</v>
      </c>
      <c r="G17" s="24">
        <v>5872</v>
      </c>
      <c r="H17" s="24">
        <f>11632+609+164+1823+5507+324</f>
        <v>20059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/>
    </row>
    <row r="18" spans="1:12" ht="14.45" customHeight="1" x14ac:dyDescent="0.25">
      <c r="A18" s="22"/>
      <c r="B18" s="23"/>
      <c r="C18" s="21"/>
      <c r="D18" s="24"/>
      <c r="E18" s="24"/>
      <c r="F18" s="24"/>
      <c r="G18" s="24"/>
      <c r="H18" s="24"/>
      <c r="I18" s="21"/>
      <c r="J18" s="21"/>
      <c r="K18" s="21"/>
      <c r="L18" s="21"/>
    </row>
    <row r="19" spans="1:12" ht="14.45" customHeight="1" x14ac:dyDescent="0.25">
      <c r="A19" s="17" t="s">
        <v>14</v>
      </c>
      <c r="B19" s="18">
        <f>SUM(C19:L20)</f>
        <v>5463</v>
      </c>
      <c r="C19" s="19"/>
      <c r="D19" s="20"/>
      <c r="E19" s="20"/>
      <c r="F19" s="20"/>
      <c r="G19" s="20"/>
      <c r="H19" s="20"/>
      <c r="I19" s="16">
        <v>0</v>
      </c>
      <c r="J19" s="16">
        <v>0</v>
      </c>
      <c r="K19" s="16">
        <v>0</v>
      </c>
      <c r="L19" s="16">
        <v>5463</v>
      </c>
    </row>
    <row r="20" spans="1:12" ht="14.45" customHeight="1" x14ac:dyDescent="0.25">
      <c r="A20" s="17"/>
      <c r="B20" s="18"/>
      <c r="C20" s="19"/>
      <c r="D20" s="20"/>
      <c r="E20" s="20"/>
      <c r="F20" s="20"/>
      <c r="G20" s="20"/>
      <c r="H20" s="20"/>
      <c r="I20" s="16"/>
      <c r="J20" s="16"/>
      <c r="K20" s="16"/>
      <c r="L20" s="16"/>
    </row>
    <row r="21" spans="1:12" ht="15.75" x14ac:dyDescent="0.25">
      <c r="A21" s="8" t="s">
        <v>26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31.5" x14ac:dyDescent="0.25">
      <c r="A22" s="10" t="s">
        <v>7</v>
      </c>
      <c r="B22" s="9">
        <f>SUM(C22:L22)</f>
        <v>32578</v>
      </c>
      <c r="C22" s="6">
        <v>0</v>
      </c>
      <c r="D22" s="25">
        <v>3680</v>
      </c>
      <c r="E22" s="25">
        <v>14680</v>
      </c>
      <c r="F22" s="25">
        <v>4463</v>
      </c>
      <c r="G22" s="25">
        <v>745</v>
      </c>
      <c r="H22" s="25">
        <v>7587</v>
      </c>
      <c r="I22" s="25">
        <v>0</v>
      </c>
      <c r="J22" s="25">
        <v>0</v>
      </c>
      <c r="K22" s="25">
        <v>0</v>
      </c>
      <c r="L22" s="25">
        <v>1423</v>
      </c>
    </row>
    <row r="23" spans="1:12" ht="31.5" x14ac:dyDescent="0.25">
      <c r="A23" s="11" t="s">
        <v>8</v>
      </c>
      <c r="B23" s="9">
        <f>SUM(C23:L23)</f>
        <v>8810</v>
      </c>
      <c r="C23" s="9">
        <v>0</v>
      </c>
      <c r="D23" s="25">
        <v>3608</v>
      </c>
      <c r="E23" s="25">
        <v>2485</v>
      </c>
      <c r="F23" s="25">
        <v>756</v>
      </c>
      <c r="G23" s="25">
        <v>834</v>
      </c>
      <c r="H23" s="25">
        <v>877</v>
      </c>
      <c r="I23" s="25">
        <v>0</v>
      </c>
      <c r="J23" s="25">
        <v>0</v>
      </c>
      <c r="K23" s="25">
        <v>0</v>
      </c>
      <c r="L23" s="25">
        <v>250</v>
      </c>
    </row>
    <row r="24" spans="1:12" ht="31.5" x14ac:dyDescent="0.25">
      <c r="A24" s="11" t="s">
        <v>9</v>
      </c>
      <c r="B24" s="9">
        <f t="shared" ref="B24:B27" si="2">SUM(C24:L24)</f>
        <v>23720</v>
      </c>
      <c r="C24" s="9">
        <v>0</v>
      </c>
      <c r="D24" s="25">
        <v>1307</v>
      </c>
      <c r="E24" s="25">
        <v>12236</v>
      </c>
      <c r="F24" s="25">
        <v>3720</v>
      </c>
      <c r="G24" s="25">
        <v>2824</v>
      </c>
      <c r="H24" s="25">
        <v>3103</v>
      </c>
      <c r="I24" s="25">
        <v>0</v>
      </c>
      <c r="J24" s="25">
        <v>0</v>
      </c>
      <c r="K24" s="25">
        <v>0</v>
      </c>
      <c r="L24" s="25">
        <v>530</v>
      </c>
    </row>
    <row r="25" spans="1:12" ht="15.75" x14ac:dyDescent="0.25">
      <c r="A25" s="11" t="s">
        <v>10</v>
      </c>
      <c r="B25" s="9">
        <f t="shared" si="2"/>
        <v>5100</v>
      </c>
      <c r="C25" s="9">
        <v>0</v>
      </c>
      <c r="D25" s="25">
        <v>358</v>
      </c>
      <c r="E25" s="25">
        <v>3060</v>
      </c>
      <c r="F25" s="25">
        <v>930</v>
      </c>
      <c r="G25" s="25">
        <v>210</v>
      </c>
      <c r="H25" s="25">
        <v>422</v>
      </c>
      <c r="I25" s="25"/>
      <c r="J25" s="25"/>
      <c r="K25" s="25"/>
      <c r="L25" s="25">
        <v>120</v>
      </c>
    </row>
    <row r="26" spans="1:12" ht="47.25" x14ac:dyDescent="0.25">
      <c r="A26" s="11" t="s">
        <v>11</v>
      </c>
      <c r="B26" s="9">
        <f t="shared" si="2"/>
        <v>5433</v>
      </c>
      <c r="C26" s="9">
        <v>0</v>
      </c>
      <c r="D26" s="25">
        <v>930</v>
      </c>
      <c r="E26" s="25">
        <v>2650</v>
      </c>
      <c r="F26" s="25">
        <v>806</v>
      </c>
      <c r="G26" s="25">
        <v>131</v>
      </c>
      <c r="H26" s="25">
        <v>806</v>
      </c>
      <c r="I26" s="25">
        <v>0</v>
      </c>
      <c r="J26" s="25">
        <v>0</v>
      </c>
      <c r="K26" s="25">
        <v>0</v>
      </c>
      <c r="L26" s="25">
        <v>110</v>
      </c>
    </row>
    <row r="27" spans="1:12" ht="31.5" x14ac:dyDescent="0.25">
      <c r="A27" s="11" t="s">
        <v>12</v>
      </c>
      <c r="B27" s="9">
        <f t="shared" si="2"/>
        <v>7018</v>
      </c>
      <c r="C27" s="9">
        <v>0</v>
      </c>
      <c r="D27" s="25">
        <v>490</v>
      </c>
      <c r="E27" s="25">
        <v>2580</v>
      </c>
      <c r="F27" s="25">
        <v>784</v>
      </c>
      <c r="G27" s="25">
        <v>168</v>
      </c>
      <c r="H27" s="25">
        <v>2898</v>
      </c>
      <c r="I27" s="25">
        <v>0</v>
      </c>
      <c r="J27" s="25">
        <v>0</v>
      </c>
      <c r="K27" s="25">
        <v>0</v>
      </c>
      <c r="L27" s="25">
        <v>98</v>
      </c>
    </row>
    <row r="28" spans="1:12" x14ac:dyDescent="0.25">
      <c r="A28" s="22" t="s">
        <v>13</v>
      </c>
      <c r="B28" s="23">
        <f>SUM(C28:L29)</f>
        <v>97874</v>
      </c>
      <c r="C28" s="21">
        <f t="shared" ref="C28:K28" si="3">SUM(C22:C27)</f>
        <v>0</v>
      </c>
      <c r="D28" s="26">
        <v>13106</v>
      </c>
      <c r="E28" s="26">
        <v>46285</v>
      </c>
      <c r="F28" s="26">
        <v>14071</v>
      </c>
      <c r="G28" s="26">
        <v>5956</v>
      </c>
      <c r="H28" s="26">
        <v>18456</v>
      </c>
      <c r="I28" s="27">
        <f t="shared" ref="I28:L28" si="4">SUM(I22:I27)</f>
        <v>0</v>
      </c>
      <c r="J28" s="27">
        <f t="shared" si="4"/>
        <v>0</v>
      </c>
      <c r="K28" s="27">
        <f t="shared" si="4"/>
        <v>0</v>
      </c>
      <c r="L28" s="27"/>
    </row>
    <row r="29" spans="1:12" x14ac:dyDescent="0.25">
      <c r="A29" s="22"/>
      <c r="B29" s="23"/>
      <c r="C29" s="21"/>
      <c r="D29" s="26"/>
      <c r="E29" s="26"/>
      <c r="F29" s="26"/>
      <c r="G29" s="26"/>
      <c r="H29" s="26"/>
      <c r="I29" s="27"/>
      <c r="J29" s="27"/>
      <c r="K29" s="27"/>
      <c r="L29" s="27"/>
    </row>
    <row r="30" spans="1:12" x14ac:dyDescent="0.25">
      <c r="A30" s="17" t="s">
        <v>14</v>
      </c>
      <c r="B30" s="18">
        <f>SUM(C30:L31)</f>
        <v>3492</v>
      </c>
      <c r="C30" s="19"/>
      <c r="D30" s="28"/>
      <c r="E30" s="28"/>
      <c r="F30" s="28"/>
      <c r="G30" s="28"/>
      <c r="H30" s="28"/>
      <c r="I30" s="29">
        <v>0</v>
      </c>
      <c r="J30" s="29">
        <v>0</v>
      </c>
      <c r="K30" s="29">
        <v>0</v>
      </c>
      <c r="L30" s="29">
        <v>3492</v>
      </c>
    </row>
    <row r="31" spans="1:12" x14ac:dyDescent="0.25">
      <c r="A31" s="17"/>
      <c r="B31" s="18"/>
      <c r="C31" s="19"/>
      <c r="D31" s="28"/>
      <c r="E31" s="28"/>
      <c r="F31" s="28"/>
      <c r="G31" s="28"/>
      <c r="H31" s="28"/>
      <c r="I31" s="29"/>
      <c r="J31" s="29"/>
      <c r="K31" s="29"/>
      <c r="L31" s="29"/>
    </row>
    <row r="32" spans="1:12" ht="15.75" x14ac:dyDescent="0.25">
      <c r="A32" s="8" t="s">
        <v>27</v>
      </c>
      <c r="B32" s="11"/>
      <c r="C32" s="11"/>
      <c r="D32" s="30"/>
      <c r="E32" s="30"/>
      <c r="F32" s="30"/>
      <c r="G32" s="30"/>
      <c r="H32" s="30"/>
      <c r="I32" s="30"/>
      <c r="J32" s="30"/>
      <c r="K32" s="30"/>
      <c r="L32" s="30"/>
    </row>
    <row r="33" spans="1:12" ht="31.5" x14ac:dyDescent="0.25">
      <c r="A33" s="10" t="s">
        <v>7</v>
      </c>
      <c r="B33" s="9">
        <f>SUM(C33:L33)</f>
        <v>33300</v>
      </c>
      <c r="C33" s="6">
        <v>0</v>
      </c>
      <c r="D33" s="25">
        <v>3970</v>
      </c>
      <c r="E33" s="25">
        <v>14860</v>
      </c>
      <c r="F33" s="25">
        <v>4517</v>
      </c>
      <c r="G33" s="25">
        <v>775</v>
      </c>
      <c r="H33" s="25">
        <v>7858</v>
      </c>
      <c r="I33" s="25">
        <v>0</v>
      </c>
      <c r="J33" s="25">
        <v>0</v>
      </c>
      <c r="K33" s="25">
        <v>0</v>
      </c>
      <c r="L33" s="25">
        <v>1320</v>
      </c>
    </row>
    <row r="34" spans="1:12" ht="31.5" x14ac:dyDescent="0.25">
      <c r="A34" s="11" t="s">
        <v>8</v>
      </c>
      <c r="B34" s="9">
        <f>SUM(C34:L34)</f>
        <v>9171</v>
      </c>
      <c r="C34" s="9">
        <v>0</v>
      </c>
      <c r="D34" s="25">
        <v>3650</v>
      </c>
      <c r="E34" s="25">
        <v>2690</v>
      </c>
      <c r="F34" s="25">
        <v>818</v>
      </c>
      <c r="G34" s="25">
        <v>856</v>
      </c>
      <c r="H34" s="25">
        <v>916</v>
      </c>
      <c r="I34" s="25">
        <v>0</v>
      </c>
      <c r="J34" s="25">
        <v>0</v>
      </c>
      <c r="K34" s="25">
        <v>0</v>
      </c>
      <c r="L34" s="25">
        <v>241</v>
      </c>
    </row>
    <row r="35" spans="1:12" ht="31.5" x14ac:dyDescent="0.25">
      <c r="A35" s="11" t="s">
        <v>9</v>
      </c>
      <c r="B35" s="9">
        <f t="shared" ref="B35:B38" si="5">SUM(C35:L35)</f>
        <v>24260</v>
      </c>
      <c r="C35" s="9">
        <v>0</v>
      </c>
      <c r="D35" s="25">
        <v>1601</v>
      </c>
      <c r="E35" s="25">
        <v>12290</v>
      </c>
      <c r="F35" s="25">
        <v>3736</v>
      </c>
      <c r="G35" s="25">
        <v>2852</v>
      </c>
      <c r="H35" s="25">
        <v>3371</v>
      </c>
      <c r="I35" s="25">
        <v>0</v>
      </c>
      <c r="J35" s="25">
        <v>0</v>
      </c>
      <c r="K35" s="25">
        <v>0</v>
      </c>
      <c r="L35" s="25">
        <v>410</v>
      </c>
    </row>
    <row r="36" spans="1:12" ht="15.75" x14ac:dyDescent="0.25">
      <c r="A36" s="11" t="s">
        <v>10</v>
      </c>
      <c r="B36" s="9">
        <f t="shared" si="5"/>
        <v>5390</v>
      </c>
      <c r="C36" s="9">
        <v>0</v>
      </c>
      <c r="D36" s="25">
        <v>448</v>
      </c>
      <c r="E36" s="25">
        <v>3112</v>
      </c>
      <c r="F36" s="25">
        <v>946</v>
      </c>
      <c r="G36" s="25">
        <v>284</v>
      </c>
      <c r="H36" s="25">
        <v>490</v>
      </c>
      <c r="I36" s="25"/>
      <c r="J36" s="25"/>
      <c r="K36" s="25"/>
      <c r="L36" s="25">
        <v>110</v>
      </c>
    </row>
    <row r="37" spans="1:12" ht="47.25" x14ac:dyDescent="0.25">
      <c r="A37" s="11" t="s">
        <v>11</v>
      </c>
      <c r="B37" s="9">
        <f t="shared" si="5"/>
        <v>5439</v>
      </c>
      <c r="C37" s="9">
        <v>0</v>
      </c>
      <c r="D37" s="25">
        <v>960</v>
      </c>
      <c r="E37" s="25">
        <v>2680</v>
      </c>
      <c r="F37" s="25">
        <v>814</v>
      </c>
      <c r="G37" s="25">
        <v>174</v>
      </c>
      <c r="H37" s="25">
        <v>712</v>
      </c>
      <c r="I37" s="25">
        <v>0</v>
      </c>
      <c r="J37" s="25">
        <v>0</v>
      </c>
      <c r="K37" s="25">
        <v>0</v>
      </c>
      <c r="L37" s="25">
        <v>99</v>
      </c>
    </row>
    <row r="38" spans="1:12" ht="31.5" x14ac:dyDescent="0.25">
      <c r="A38" s="11" t="s">
        <v>12</v>
      </c>
      <c r="B38" s="9">
        <f t="shared" si="5"/>
        <v>7428</v>
      </c>
      <c r="C38" s="9">
        <v>0</v>
      </c>
      <c r="D38" s="25">
        <v>833</v>
      </c>
      <c r="E38" s="25">
        <v>2630</v>
      </c>
      <c r="F38" s="25">
        <v>800</v>
      </c>
      <c r="G38" s="25">
        <v>184</v>
      </c>
      <c r="H38" s="25">
        <v>2898</v>
      </c>
      <c r="I38" s="25">
        <v>0</v>
      </c>
      <c r="J38" s="25">
        <v>0</v>
      </c>
      <c r="K38" s="25">
        <v>0</v>
      </c>
      <c r="L38" s="25">
        <v>83</v>
      </c>
    </row>
    <row r="39" spans="1:12" ht="15" customHeight="1" x14ac:dyDescent="0.25">
      <c r="A39" s="22" t="s">
        <v>13</v>
      </c>
      <c r="B39" s="23">
        <f>SUM(C39:L40)</f>
        <v>98105</v>
      </c>
      <c r="C39" s="21">
        <f t="shared" ref="C39:K39" si="6">SUM(C33:C38)</f>
        <v>0</v>
      </c>
      <c r="D39" s="26">
        <v>12670</v>
      </c>
      <c r="E39" s="26">
        <v>46890</v>
      </c>
      <c r="F39" s="26">
        <v>14255</v>
      </c>
      <c r="G39" s="26">
        <v>5956</v>
      </c>
      <c r="H39" s="26">
        <v>18334</v>
      </c>
      <c r="I39" s="27">
        <f t="shared" ref="I39:L39" si="7">SUM(I33:I38)</f>
        <v>0</v>
      </c>
      <c r="J39" s="27">
        <f t="shared" si="7"/>
        <v>0</v>
      </c>
      <c r="K39" s="27">
        <f t="shared" si="7"/>
        <v>0</v>
      </c>
      <c r="L39" s="27"/>
    </row>
    <row r="40" spans="1:12" ht="15" customHeight="1" x14ac:dyDescent="0.25">
      <c r="A40" s="22"/>
      <c r="B40" s="23"/>
      <c r="C40" s="21"/>
      <c r="D40" s="26"/>
      <c r="E40" s="26"/>
      <c r="F40" s="26"/>
      <c r="G40" s="26"/>
      <c r="H40" s="26"/>
      <c r="I40" s="27"/>
      <c r="J40" s="27"/>
      <c r="K40" s="27"/>
      <c r="L40" s="27"/>
    </row>
    <row r="41" spans="1:12" x14ac:dyDescent="0.25">
      <c r="A41" s="17" t="s">
        <v>14</v>
      </c>
      <c r="B41" s="18">
        <f>SUM(C41:L42)</f>
        <v>2929</v>
      </c>
      <c r="C41" s="19"/>
      <c r="D41" s="28"/>
      <c r="E41" s="28"/>
      <c r="F41" s="28"/>
      <c r="G41" s="28"/>
      <c r="H41" s="28"/>
      <c r="I41" s="29">
        <v>0</v>
      </c>
      <c r="J41" s="29">
        <v>0</v>
      </c>
      <c r="K41" s="29">
        <v>0</v>
      </c>
      <c r="L41" s="29">
        <v>2929</v>
      </c>
    </row>
    <row r="42" spans="1:12" x14ac:dyDescent="0.25">
      <c r="A42" s="17"/>
      <c r="B42" s="18"/>
      <c r="C42" s="19"/>
      <c r="D42" s="28"/>
      <c r="E42" s="28"/>
      <c r="F42" s="28"/>
      <c r="G42" s="28"/>
      <c r="H42" s="28"/>
      <c r="I42" s="29"/>
      <c r="J42" s="29"/>
      <c r="K42" s="29"/>
      <c r="L42" s="29"/>
    </row>
  </sheetData>
  <mergeCells count="79"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  <mergeCell ref="H39:H40"/>
    <mergeCell ref="I39:I40"/>
    <mergeCell ref="J39:J40"/>
    <mergeCell ref="A39:A40"/>
    <mergeCell ref="B39:B40"/>
    <mergeCell ref="C39:C40"/>
    <mergeCell ref="D39:D40"/>
    <mergeCell ref="E39:E40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28:H29"/>
    <mergeCell ref="I28:I29"/>
    <mergeCell ref="J28:J29"/>
    <mergeCell ref="A28:A29"/>
    <mergeCell ref="B28:B29"/>
    <mergeCell ref="C28:C29"/>
    <mergeCell ref="D28:D29"/>
    <mergeCell ref="E28:E29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7:A9"/>
    <mergeCell ref="A2:L2"/>
    <mergeCell ref="A3:L3"/>
    <mergeCell ref="A4:L4"/>
    <mergeCell ref="K1:L1"/>
    <mergeCell ref="B7:B8"/>
    <mergeCell ref="C7:L7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2018-04-12T07:16:47Z</dcterms:modified>
</cp:coreProperties>
</file>